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인센티브 공고\"/>
    </mc:Choice>
  </mc:AlternateContent>
  <bookViews>
    <workbookView xWindow="0" yWindow="0" windowWidth="28800" windowHeight="12180"/>
  </bookViews>
  <sheets>
    <sheet name="세부 내역" sheetId="3" r:id="rId1"/>
  </sheets>
  <definedNames>
    <definedName name="_xlnm._FilterDatabase" localSheetId="0" hidden="1">'세부 내역'!$A$5:$J$37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3" l="1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8" i="3"/>
  <c r="F7" i="3"/>
  <c r="H11" i="3" l="1"/>
  <c r="H7" i="3" l="1"/>
  <c r="H8" i="3"/>
  <c r="H9" i="3"/>
  <c r="H10" i="3"/>
  <c r="I10" i="3" s="1"/>
  <c r="J10" i="3" s="1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6" i="3"/>
  <c r="H36" i="3"/>
  <c r="I11" i="3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6" i="3"/>
  <c r="I7" i="3" l="1"/>
  <c r="J7" i="3" s="1"/>
  <c r="I8" i="3"/>
  <c r="I9" i="3"/>
  <c r="J9" i="3" s="1"/>
  <c r="D37" i="3" l="1"/>
  <c r="J8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H37" i="3" l="1"/>
  <c r="B3" i="3" s="1"/>
  <c r="J6" i="3"/>
</calcChain>
</file>

<file path=xl/comments1.xml><?xml version="1.0" encoding="utf-8"?>
<comments xmlns="http://schemas.openxmlformats.org/spreadsheetml/2006/main">
  <authors>
    <author>user</author>
    <author>글로벌1</author>
    <author>김하정</author>
  </authors>
  <commentList>
    <comment ref="J2" authorId="0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>
      <text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오른쪽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세부내역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기입</t>
        </r>
      </text>
    </comment>
    <comment ref="E6" authorId="2" shapeId="0">
      <text>
        <r>
          <rPr>
            <b/>
            <sz val="10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
* 숙박과 관계없는 상품일 경우 공란</t>
        </r>
      </text>
    </comment>
    <comment ref="G6" authorId="1" shapeId="0">
      <text>
        <r>
          <rPr>
            <b/>
            <sz val="10"/>
            <color indexed="81"/>
            <rFont val="돋움"/>
            <family val="3"/>
            <charset val="129"/>
          </rPr>
          <t>상품 금액 입력시 자동 상품 구분
*50,000이하: 기본
*5만원 초과 10만원 이하: 프리미엄
*10만원이상: 럭셔리</t>
        </r>
      </text>
    </comment>
    <comment ref="K6" authorId="1" shapeId="0">
      <text>
        <r>
          <rPr>
            <b/>
            <sz val="10"/>
            <color indexed="81"/>
            <rFont val="Tahoma"/>
            <family val="2"/>
          </rPr>
          <t xml:space="preserve">* </t>
        </r>
        <r>
          <rPr>
            <b/>
            <sz val="10"/>
            <color indexed="81"/>
            <rFont val="돋움"/>
            <family val="3"/>
            <charset val="129"/>
          </rPr>
          <t>관광객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국적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정확히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 xml:space="preserve">기입
</t>
        </r>
        <r>
          <rPr>
            <b/>
            <sz val="10"/>
            <color indexed="81"/>
            <rFont val="Tahoma"/>
            <family val="2"/>
          </rPr>
          <t xml:space="preserve">* </t>
        </r>
        <r>
          <rPr>
            <b/>
            <sz val="10"/>
            <color indexed="81"/>
            <rFont val="돋움"/>
            <family val="3"/>
            <charset val="129"/>
          </rPr>
          <t>다국적</t>
        </r>
        <r>
          <rPr>
            <b/>
            <sz val="10"/>
            <color indexed="81"/>
            <rFont val="Tahoma"/>
            <family val="2"/>
          </rPr>
          <t>/ ~</t>
        </r>
        <r>
          <rPr>
            <b/>
            <sz val="10"/>
            <color indexed="81"/>
            <rFont val="돋움"/>
            <family val="3"/>
            <charset val="129"/>
          </rPr>
          <t>등으로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기입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불가</t>
        </r>
      </text>
    </comment>
  </commentList>
</comments>
</file>

<file path=xl/sharedStrings.xml><?xml version="1.0" encoding="utf-8"?>
<sst xmlns="http://schemas.openxmlformats.org/spreadsheetml/2006/main" count="98" uniqueCount="68">
  <si>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</si>
  <si>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</si>
  <si>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</si>
  <si>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</si>
  <si>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</si>
  <si>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</si>
  <si>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</si>
  <si>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</si>
  <si>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</si>
  <si>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</si>
  <si>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</si>
  <si>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지역 :</t>
    <phoneticPr fontId="2" type="noConversion"/>
  </si>
  <si>
    <t>XXX</t>
    <phoneticPr fontId="2" type="noConversion"/>
  </si>
  <si>
    <t>000-0000-0000</t>
    <phoneticPr fontId="2" type="noConversion"/>
  </si>
  <si>
    <t>E-mail :</t>
    <phoneticPr fontId="2" type="noConversion"/>
  </si>
  <si>
    <t>호텔명</t>
    <phoneticPr fontId="2" type="noConversion"/>
  </si>
  <si>
    <t>상품구분</t>
    <phoneticPr fontId="2" type="noConversion"/>
  </si>
  <si>
    <t>1.3~1.5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</si>
  <si>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</si>
  <si>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</si>
  <si>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</si>
  <si>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</si>
  <si>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</si>
  <si>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</si>
  <si>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</si>
  <si>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</si>
  <si>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</si>
  <si>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</si>
  <si>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</si>
  <si>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</si>
  <si>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</si>
  <si>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</si>
  <si>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</si>
  <si>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</si>
  <si>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</si>
  <si>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</si>
  <si>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</si>
  <si>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</si>
  <si>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</si>
  <si>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</si>
  <si>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</si>
  <si>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</si>
  <si>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</si>
  <si>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</si>
  <si>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</si>
  <si>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</si>
  <si>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</si>
  <si>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</si>
  <si>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</si>
  <si>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</si>
  <si>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</si>
  <si>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서울</t>
    <phoneticPr fontId="2" type="noConversion"/>
  </si>
  <si>
    <t>노떼라미아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</si>
  <si>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</si>
  <si>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</si>
  <si>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</si>
  <si>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</si>
  <si>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상품가</t>
    <phoneticPr fontId="2" type="noConversion"/>
  </si>
  <si>
    <t>상품구분</t>
    <phoneticPr fontId="2" type="noConversion"/>
  </si>
  <si>
    <t>예시</t>
    <phoneticPr fontId="2" type="noConversion"/>
  </si>
  <si>
    <t>모객인원</t>
    <phoneticPr fontId="2" type="noConversion"/>
  </si>
  <si>
    <t>원데이투어</t>
  </si>
  <si>
    <t>차량</t>
  </si>
  <si>
    <t>파라다이스</t>
    <phoneticPr fontId="2" type="noConversion"/>
  </si>
  <si>
    <t>-</t>
    <phoneticPr fontId="2" type="noConversion"/>
  </si>
  <si>
    <t>상품세부내역</t>
    <phoneticPr fontId="2" type="noConversion"/>
  </si>
  <si>
    <t>대한민국(국내)</t>
    <phoneticPr fontId="2" type="noConversion"/>
  </si>
  <si>
    <t>국내 콘텐츠형 관광객 유치 인센티브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</si>
</sst>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General&quot;박&quot;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0"/>
      <color indexed="81"/>
      <name val="돋움"/>
      <family val="3"/>
      <charset val="129"/>
    </font>
    <font>
      <b/>
      <sz val="10"/>
      <color indexed="81"/>
      <name val="맑은 고딕"/>
      <family val="3"/>
      <charset val="129"/>
      <scheme val="major"/>
    </font>
    <font>
      <b/>
      <sz val="10"/>
      <color indexed="81"/>
      <name val="Tahoma"/>
      <family val="2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/>
    </xf>
    <xf numFmtId="41" fontId="8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41" fontId="7" fillId="4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12" fillId="0" borderId="1" xfId="1" applyFont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1" fontId="11" fillId="2" borderId="1" xfId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shrinkToFit="1"/>
    </xf>
    <xf numFmtId="41" fontId="12" fillId="0" borderId="1" xfId="0" applyNumberFormat="1" applyFont="1" applyBorder="1" applyAlignment="1">
      <alignment horizontal="center" vertical="center"/>
    </xf>
    <xf numFmtId="41" fontId="0" fillId="0" borderId="0" xfId="0" applyNumberFormat="1">
      <alignment vertical="center"/>
    </xf>
    <xf numFmtId="0" fontId="17" fillId="0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5</xdr:row>
          <xdr:rowOff>133350</xdr:rowOff>
        </xdr:from>
        <xdr:to>
          <xdr:col>13</xdr:col>
          <xdr:colOff>123825</xdr:colOff>
          <xdr:row>6</xdr:row>
          <xdr:rowOff>66675</xdr:rowOff>
        </xdr:to>
        <xdr:sp macro="" textlink="">
          <xdr:nvSpPr>
            <xdr:cNvPr id="3090" name="Button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차량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8"/>
  <sheetViews>
    <sheetView tabSelected="1" zoomScaleNormal="100" zoomScaleSheetLayoutView="100" workbookViewId="0">
      <selection sqref="A1:J1"/>
    </sheetView>
  </sheetViews>
  <sheetFormatPr defaultRowHeight="16.5"/>
  <cols>
    <col min="1" max="1" width="13.125" bestFit="1" customWidth="1"/>
    <col min="2" max="2" width="11.125" customWidth="1"/>
    <col min="3" max="3" width="13.375" customWidth="1"/>
    <col min="4" max="4" width="14" customWidth="1"/>
    <col min="5" max="5" width="9" customWidth="1"/>
    <col min="6" max="6" width="11.375" customWidth="1"/>
    <col min="7" max="7" width="12.375" customWidth="1"/>
    <col min="8" max="8" width="16.875" customWidth="1"/>
    <col min="9" max="9" width="11.875" bestFit="1" customWidth="1"/>
    <col min="10" max="10" width="20" customWidth="1"/>
    <col min="11" max="11" width="14.375" bestFit="1" customWidth="1"/>
  </cols>
  <sheetData>
    <row r="1" spans="1:14" ht="26.25">
      <c r="A1" s="44" t="s">
        <v>67</v>
      </c>
      <c r="B1" s="44"/>
      <c r="C1" s="44"/>
      <c r="D1" s="44"/>
      <c r="E1" s="44"/>
      <c r="F1" s="44"/>
      <c r="G1" s="44"/>
      <c r="H1" s="44"/>
      <c r="I1" s="44"/>
      <c r="J1" s="44"/>
    </row>
    <row r="2" spans="1:14">
      <c r="A2" s="12" t="s">
        <v>0</v>
      </c>
      <c r="B2" s="26" t="s">
        <v>9</v>
      </c>
      <c r="C2" s="50" t="s">
        <v>1</v>
      </c>
      <c r="D2" s="51"/>
      <c r="E2" s="45" t="s">
        <v>10</v>
      </c>
      <c r="F2" s="46"/>
      <c r="G2" s="12" t="s">
        <v>2</v>
      </c>
      <c r="H2" s="2"/>
      <c r="I2" s="13" t="s">
        <v>11</v>
      </c>
      <c r="J2" s="27" t="s">
        <v>51</v>
      </c>
    </row>
    <row r="3" spans="1:14">
      <c r="A3" s="12" t="s">
        <v>3</v>
      </c>
      <c r="B3" s="14" t="e">
        <f>H37</f>
        <v>#VALUE!</v>
      </c>
      <c r="C3" s="50" t="s">
        <v>4</v>
      </c>
      <c r="D3" s="51"/>
      <c r="E3" s="47" t="s">
        <v>12</v>
      </c>
      <c r="F3" s="48"/>
      <c r="G3" s="12" t="s">
        <v>5</v>
      </c>
      <c r="H3" s="2" t="s">
        <v>13</v>
      </c>
      <c r="I3" s="12" t="s">
        <v>14</v>
      </c>
      <c r="J3" s="15"/>
    </row>
    <row r="4" spans="1:14" ht="83.25" customHeight="1">
      <c r="J4" s="1"/>
    </row>
    <row r="5" spans="1:14" ht="17.25">
      <c r="A5" s="3" t="s">
        <v>19</v>
      </c>
      <c r="B5" s="3" t="s">
        <v>6</v>
      </c>
      <c r="C5" s="5" t="s">
        <v>16</v>
      </c>
      <c r="D5" s="42" t="s">
        <v>65</v>
      </c>
      <c r="E5" s="31" t="s">
        <v>15</v>
      </c>
      <c r="F5" s="3" t="s">
        <v>60</v>
      </c>
      <c r="G5" s="35" t="s">
        <v>57</v>
      </c>
      <c r="H5" s="4" t="s">
        <v>58</v>
      </c>
      <c r="I5" s="4" t="s">
        <v>56</v>
      </c>
      <c r="J5" s="3" t="s">
        <v>7</v>
      </c>
      <c r="K5" s="3" t="s">
        <v>18</v>
      </c>
    </row>
    <row r="6" spans="1:14" ht="25.5" customHeight="1">
      <c r="A6" s="16" t="s">
        <v>20</v>
      </c>
      <c r="B6" s="17" t="s">
        <v>17</v>
      </c>
      <c r="C6" s="39" t="s">
        <v>61</v>
      </c>
      <c r="D6" s="39"/>
      <c r="E6" s="29" t="s">
        <v>52</v>
      </c>
      <c r="F6" s="16">
        <v>25</v>
      </c>
      <c r="G6" s="20">
        <v>55000</v>
      </c>
      <c r="H6" s="18" t="str">
        <f>_xlfn.IFS(G6&gt;=100000,"럭셔리",G6&gt;50000,"프리미엄",G6&lt;=50000,"기본")</f>
        <v>프리미엄</v>
      </c>
      <c r="I6" s="19">
        <f>_xlfn.IFS(H6="지원불가",0,H6="기본", 5000, H6="프리미엄", 10000, H6="럭셔리", 15000)</f>
        <v>10000</v>
      </c>
      <c r="J6" s="20">
        <f>F6*I6</f>
        <v>250000</v>
      </c>
      <c r="K6" s="16" t="s">
        <v>66</v>
      </c>
      <c r="L6" s="38" t="s">
        <v>59</v>
      </c>
    </row>
    <row r="7" spans="1:14">
      <c r="A7" s="6" t="s">
        <v>21</v>
      </c>
      <c r="B7" s="7" t="s">
        <v>53</v>
      </c>
      <c r="C7" s="40" t="s">
        <v>62</v>
      </c>
      <c r="D7" s="40"/>
      <c r="E7" s="30" t="s">
        <v>64</v>
      </c>
      <c r="F7" s="9">
        <f>IF($C$1:$C$100="차량", 1, "")</f>
        <v>1</v>
      </c>
      <c r="G7" s="10">
        <v>120000</v>
      </c>
      <c r="H7" s="33" t="str">
        <f t="shared" ref="H7:H35" si="0">_xlfn.IFS(G7&gt;=100000,"럭셔리",G7&gt;50000,"프리미엄",G7&lt;=50000,"기본")</f>
        <v>럭셔리</v>
      </c>
      <c r="I7" s="34">
        <f t="shared" ref="I7:I36" si="1">_xlfn.IFS(H7="지원불가",0,H7="기본", 5000, H7="프리미엄", 10000, H7="럭셔리", 15000)</f>
        <v>15000</v>
      </c>
      <c r="J7" s="10">
        <f>F7*I7</f>
        <v>15000</v>
      </c>
      <c r="K7" s="9"/>
      <c r="L7" s="11"/>
    </row>
    <row r="8" spans="1:14">
      <c r="A8" s="6" t="s">
        <v>22</v>
      </c>
      <c r="B8" s="7" t="s">
        <v>54</v>
      </c>
      <c r="C8" s="40" t="s">
        <v>62</v>
      </c>
      <c r="D8" s="40"/>
      <c r="E8" s="30" t="s">
        <v>64</v>
      </c>
      <c r="F8" s="9">
        <f t="shared" ref="F8:F36" si="2">IF($C$1:$C$100="차량", 1, "")</f>
        <v>1</v>
      </c>
      <c r="G8" s="10">
        <v>50000</v>
      </c>
      <c r="H8" s="33" t="str">
        <f t="shared" si="0"/>
        <v>기본</v>
      </c>
      <c r="I8" s="34">
        <f t="shared" si="1"/>
        <v>5000</v>
      </c>
      <c r="J8" s="10">
        <f>F8*I8</f>
        <v>5000</v>
      </c>
      <c r="K8" s="9"/>
      <c r="L8" s="11"/>
    </row>
    <row r="9" spans="1:14">
      <c r="A9" s="6" t="s">
        <v>23</v>
      </c>
      <c r="B9" s="7" t="s">
        <v>55</v>
      </c>
      <c r="C9" s="40" t="s">
        <v>62</v>
      </c>
      <c r="D9" s="40"/>
      <c r="E9" s="30" t="s">
        <v>63</v>
      </c>
      <c r="F9" s="9">
        <v>1</v>
      </c>
      <c r="G9" s="10">
        <v>150000</v>
      </c>
      <c r="H9" s="33" t="str">
        <f t="shared" si="0"/>
        <v>럭셔리</v>
      </c>
      <c r="I9" s="34">
        <f t="shared" si="1"/>
        <v>15000</v>
      </c>
      <c r="J9" s="10">
        <f>F9*I9</f>
        <v>15000</v>
      </c>
      <c r="K9" s="9"/>
      <c r="L9" s="11"/>
    </row>
    <row r="10" spans="1:14">
      <c r="A10" s="6" t="s">
        <v>24</v>
      </c>
      <c r="B10" s="7"/>
      <c r="C10" s="40" t="s">
        <v>61</v>
      </c>
      <c r="D10" s="40"/>
      <c r="E10" s="30"/>
      <c r="F10" s="9" t="str">
        <f t="shared" si="2"/>
        <v/>
      </c>
      <c r="G10" s="10"/>
      <c r="H10" s="33" t="str">
        <f t="shared" si="0"/>
        <v>기본</v>
      </c>
      <c r="I10" s="34">
        <f t="shared" si="1"/>
        <v>5000</v>
      </c>
      <c r="J10" s="10" t="e">
        <f>F10*I10</f>
        <v>#VALUE!</v>
      </c>
      <c r="K10" s="9"/>
      <c r="L10" s="11"/>
    </row>
    <row r="11" spans="1:14">
      <c r="A11" s="6" t="s">
        <v>25</v>
      </c>
      <c r="B11" s="7"/>
      <c r="C11" s="40" t="s">
        <v>61</v>
      </c>
      <c r="D11" s="40"/>
      <c r="E11" s="30"/>
      <c r="F11" s="9" t="str">
        <f t="shared" si="2"/>
        <v/>
      </c>
      <c r="G11" s="10"/>
      <c r="H11" s="33" t="str">
        <f t="shared" si="0"/>
        <v>기본</v>
      </c>
      <c r="I11" s="34">
        <f t="shared" si="1"/>
        <v>5000</v>
      </c>
      <c r="J11" s="10" t="e">
        <f t="shared" ref="J11:J36" si="3">F11*I11</f>
        <v>#VALUE!</v>
      </c>
      <c r="K11" s="9"/>
      <c r="L11" s="11"/>
    </row>
    <row r="12" spans="1:14">
      <c r="A12" s="6" t="s">
        <v>26</v>
      </c>
      <c r="B12" s="7"/>
      <c r="C12" s="40" t="s">
        <v>61</v>
      </c>
      <c r="D12" s="40"/>
      <c r="E12" s="30"/>
      <c r="F12" s="9" t="str">
        <f t="shared" si="2"/>
        <v/>
      </c>
      <c r="G12" s="10"/>
      <c r="H12" s="33" t="str">
        <f t="shared" si="0"/>
        <v>기본</v>
      </c>
      <c r="I12" s="34">
        <f t="shared" si="1"/>
        <v>5000</v>
      </c>
      <c r="J12" s="10" t="e">
        <f t="shared" si="3"/>
        <v>#VALUE!</v>
      </c>
      <c r="K12" s="9"/>
      <c r="L12" s="11"/>
    </row>
    <row r="13" spans="1:14">
      <c r="A13" s="6" t="s">
        <v>27</v>
      </c>
      <c r="B13" s="7"/>
      <c r="C13" s="40" t="s">
        <v>61</v>
      </c>
      <c r="D13" s="40"/>
      <c r="E13" s="30"/>
      <c r="F13" s="9" t="str">
        <f t="shared" si="2"/>
        <v/>
      </c>
      <c r="G13" s="10"/>
      <c r="H13" s="33" t="str">
        <f t="shared" si="0"/>
        <v>기본</v>
      </c>
      <c r="I13" s="34">
        <f t="shared" si="1"/>
        <v>5000</v>
      </c>
      <c r="J13" s="10" t="e">
        <f t="shared" si="3"/>
        <v>#VALUE!</v>
      </c>
      <c r="K13" s="9"/>
      <c r="L13" s="11"/>
    </row>
    <row r="14" spans="1:14">
      <c r="A14" s="6" t="s">
        <v>28</v>
      </c>
      <c r="B14" s="7"/>
      <c r="C14" s="40" t="s">
        <v>61</v>
      </c>
      <c r="D14" s="40"/>
      <c r="E14" s="30"/>
      <c r="F14" s="9" t="str">
        <f t="shared" si="2"/>
        <v/>
      </c>
      <c r="G14" s="10"/>
      <c r="H14" s="33" t="str">
        <f t="shared" si="0"/>
        <v>기본</v>
      </c>
      <c r="I14" s="34">
        <f t="shared" si="1"/>
        <v>5000</v>
      </c>
      <c r="J14" s="10" t="e">
        <f t="shared" si="3"/>
        <v>#VALUE!</v>
      </c>
      <c r="K14" s="9"/>
      <c r="L14" s="11"/>
      <c r="N14" s="28"/>
    </row>
    <row r="15" spans="1:14">
      <c r="A15" s="6" t="s">
        <v>29</v>
      </c>
      <c r="B15" s="7"/>
      <c r="C15" s="40" t="s">
        <v>61</v>
      </c>
      <c r="D15" s="40"/>
      <c r="E15" s="30"/>
      <c r="F15" s="9" t="str">
        <f t="shared" si="2"/>
        <v/>
      </c>
      <c r="G15" s="10"/>
      <c r="H15" s="33" t="str">
        <f t="shared" si="0"/>
        <v>기본</v>
      </c>
      <c r="I15" s="34">
        <f t="shared" si="1"/>
        <v>5000</v>
      </c>
      <c r="J15" s="10" t="e">
        <f t="shared" si="3"/>
        <v>#VALUE!</v>
      </c>
      <c r="K15" s="9"/>
    </row>
    <row r="16" spans="1:14">
      <c r="A16" s="6" t="s">
        <v>30</v>
      </c>
      <c r="B16" s="7"/>
      <c r="C16" s="40" t="s">
        <v>61</v>
      </c>
      <c r="D16" s="40"/>
      <c r="E16" s="30"/>
      <c r="F16" s="9" t="str">
        <f t="shared" si="2"/>
        <v/>
      </c>
      <c r="G16" s="10"/>
      <c r="H16" s="33" t="str">
        <f t="shared" si="0"/>
        <v>기본</v>
      </c>
      <c r="I16" s="34">
        <f t="shared" si="1"/>
        <v>5000</v>
      </c>
      <c r="J16" s="10" t="e">
        <f t="shared" si="3"/>
        <v>#VALUE!</v>
      </c>
      <c r="K16" s="9"/>
    </row>
    <row r="17" spans="1:11">
      <c r="A17" s="6" t="s">
        <v>31</v>
      </c>
      <c r="B17" s="7"/>
      <c r="C17" s="40" t="s">
        <v>61</v>
      </c>
      <c r="D17" s="40"/>
      <c r="E17" s="30"/>
      <c r="F17" s="9" t="str">
        <f t="shared" si="2"/>
        <v/>
      </c>
      <c r="G17" s="10"/>
      <c r="H17" s="33" t="str">
        <f t="shared" si="0"/>
        <v>기본</v>
      </c>
      <c r="I17" s="34">
        <f t="shared" si="1"/>
        <v>5000</v>
      </c>
      <c r="J17" s="10" t="e">
        <f t="shared" si="3"/>
        <v>#VALUE!</v>
      </c>
      <c r="K17" s="9"/>
    </row>
    <row r="18" spans="1:11">
      <c r="A18" s="6" t="s">
        <v>32</v>
      </c>
      <c r="B18" s="7"/>
      <c r="C18" s="40" t="s">
        <v>61</v>
      </c>
      <c r="D18" s="40"/>
      <c r="E18" s="30"/>
      <c r="F18" s="9" t="str">
        <f t="shared" si="2"/>
        <v/>
      </c>
      <c r="G18" s="10"/>
      <c r="H18" s="33" t="str">
        <f t="shared" si="0"/>
        <v>기본</v>
      </c>
      <c r="I18" s="34">
        <f t="shared" si="1"/>
        <v>5000</v>
      </c>
      <c r="J18" s="10" t="e">
        <f t="shared" si="3"/>
        <v>#VALUE!</v>
      </c>
      <c r="K18" s="9"/>
    </row>
    <row r="19" spans="1:11">
      <c r="A19" s="6" t="s">
        <v>33</v>
      </c>
      <c r="B19" s="7"/>
      <c r="C19" s="40" t="s">
        <v>61</v>
      </c>
      <c r="D19" s="40"/>
      <c r="E19" s="30"/>
      <c r="F19" s="9" t="str">
        <f t="shared" si="2"/>
        <v/>
      </c>
      <c r="G19" s="10"/>
      <c r="H19" s="33" t="str">
        <f t="shared" si="0"/>
        <v>기본</v>
      </c>
      <c r="I19" s="34">
        <f t="shared" si="1"/>
        <v>5000</v>
      </c>
      <c r="J19" s="10" t="e">
        <f t="shared" si="3"/>
        <v>#VALUE!</v>
      </c>
      <c r="K19" s="9"/>
    </row>
    <row r="20" spans="1:11">
      <c r="A20" s="6" t="s">
        <v>34</v>
      </c>
      <c r="B20" s="7"/>
      <c r="C20" s="40" t="s">
        <v>61</v>
      </c>
      <c r="D20" s="40"/>
      <c r="E20" s="30"/>
      <c r="F20" s="9" t="str">
        <f t="shared" si="2"/>
        <v/>
      </c>
      <c r="G20" s="10"/>
      <c r="H20" s="33" t="str">
        <f t="shared" si="0"/>
        <v>기본</v>
      </c>
      <c r="I20" s="34">
        <f t="shared" si="1"/>
        <v>5000</v>
      </c>
      <c r="J20" s="10" t="e">
        <f t="shared" si="3"/>
        <v>#VALUE!</v>
      </c>
      <c r="K20" s="9"/>
    </row>
    <row r="21" spans="1:11">
      <c r="A21" s="6" t="s">
        <v>35</v>
      </c>
      <c r="B21" s="7"/>
      <c r="C21" s="40" t="s">
        <v>61</v>
      </c>
      <c r="D21" s="40"/>
      <c r="E21" s="8"/>
      <c r="F21" s="9" t="str">
        <f t="shared" si="2"/>
        <v/>
      </c>
      <c r="G21" s="10"/>
      <c r="H21" s="33" t="str">
        <f t="shared" si="0"/>
        <v>기본</v>
      </c>
      <c r="I21" s="34">
        <f t="shared" si="1"/>
        <v>5000</v>
      </c>
      <c r="J21" s="10" t="e">
        <f t="shared" si="3"/>
        <v>#VALUE!</v>
      </c>
      <c r="K21" s="9"/>
    </row>
    <row r="22" spans="1:11">
      <c r="A22" s="6" t="s">
        <v>36</v>
      </c>
      <c r="B22" s="7"/>
      <c r="C22" s="40" t="s">
        <v>61</v>
      </c>
      <c r="D22" s="40"/>
      <c r="E22" s="8"/>
      <c r="F22" s="9" t="str">
        <f t="shared" si="2"/>
        <v/>
      </c>
      <c r="G22" s="10"/>
      <c r="H22" s="33" t="str">
        <f t="shared" si="0"/>
        <v>기본</v>
      </c>
      <c r="I22" s="34">
        <f t="shared" si="1"/>
        <v>5000</v>
      </c>
      <c r="J22" s="10" t="e">
        <f t="shared" si="3"/>
        <v>#VALUE!</v>
      </c>
      <c r="K22" s="9"/>
    </row>
    <row r="23" spans="1:11">
      <c r="A23" s="6" t="s">
        <v>37</v>
      </c>
      <c r="B23" s="7"/>
      <c r="C23" s="40" t="s">
        <v>61</v>
      </c>
      <c r="D23" s="40"/>
      <c r="E23" s="8"/>
      <c r="F23" s="9" t="str">
        <f t="shared" si="2"/>
        <v/>
      </c>
      <c r="G23" s="10"/>
      <c r="H23" s="33" t="str">
        <f t="shared" si="0"/>
        <v>기본</v>
      </c>
      <c r="I23" s="34">
        <f t="shared" si="1"/>
        <v>5000</v>
      </c>
      <c r="J23" s="10" t="e">
        <f t="shared" si="3"/>
        <v>#VALUE!</v>
      </c>
      <c r="K23" s="9"/>
    </row>
    <row r="24" spans="1:11">
      <c r="A24" s="6" t="s">
        <v>38</v>
      </c>
      <c r="B24" s="7"/>
      <c r="C24" s="40" t="s">
        <v>61</v>
      </c>
      <c r="D24" s="40"/>
      <c r="E24" s="8"/>
      <c r="F24" s="9" t="str">
        <f t="shared" si="2"/>
        <v/>
      </c>
      <c r="G24" s="10"/>
      <c r="H24" s="33" t="str">
        <f t="shared" si="0"/>
        <v>기본</v>
      </c>
      <c r="I24" s="34">
        <f t="shared" si="1"/>
        <v>5000</v>
      </c>
      <c r="J24" s="10" t="e">
        <f t="shared" si="3"/>
        <v>#VALUE!</v>
      </c>
      <c r="K24" s="9"/>
    </row>
    <row r="25" spans="1:11">
      <c r="A25" s="6" t="s">
        <v>39</v>
      </c>
      <c r="B25" s="7"/>
      <c r="C25" s="40" t="s">
        <v>61</v>
      </c>
      <c r="D25" s="40"/>
      <c r="E25" s="8"/>
      <c r="F25" s="9" t="str">
        <f t="shared" si="2"/>
        <v/>
      </c>
      <c r="G25" s="10"/>
      <c r="H25" s="33" t="str">
        <f t="shared" si="0"/>
        <v>기본</v>
      </c>
      <c r="I25" s="34">
        <f t="shared" si="1"/>
        <v>5000</v>
      </c>
      <c r="J25" s="10" t="e">
        <f t="shared" si="3"/>
        <v>#VALUE!</v>
      </c>
      <c r="K25" s="9"/>
    </row>
    <row r="26" spans="1:11">
      <c r="A26" s="6" t="s">
        <v>40</v>
      </c>
      <c r="B26" s="7"/>
      <c r="C26" s="40" t="s">
        <v>61</v>
      </c>
      <c r="D26" s="40"/>
      <c r="E26" s="8"/>
      <c r="F26" s="9" t="str">
        <f t="shared" si="2"/>
        <v/>
      </c>
      <c r="G26" s="10"/>
      <c r="H26" s="33" t="str">
        <f t="shared" si="0"/>
        <v>기본</v>
      </c>
      <c r="I26" s="34">
        <f t="shared" si="1"/>
        <v>5000</v>
      </c>
      <c r="J26" s="10" t="e">
        <f t="shared" si="3"/>
        <v>#VALUE!</v>
      </c>
      <c r="K26" s="9"/>
    </row>
    <row r="27" spans="1:11">
      <c r="A27" s="6" t="s">
        <v>41</v>
      </c>
      <c r="B27" s="7"/>
      <c r="C27" s="40" t="s">
        <v>61</v>
      </c>
      <c r="D27" s="40"/>
      <c r="E27" s="8"/>
      <c r="F27" s="9" t="str">
        <f t="shared" si="2"/>
        <v/>
      </c>
      <c r="G27" s="10"/>
      <c r="H27" s="33" t="str">
        <f t="shared" si="0"/>
        <v>기본</v>
      </c>
      <c r="I27" s="34">
        <f t="shared" si="1"/>
        <v>5000</v>
      </c>
      <c r="J27" s="10" t="e">
        <f t="shared" si="3"/>
        <v>#VALUE!</v>
      </c>
      <c r="K27" s="9"/>
    </row>
    <row r="28" spans="1:11">
      <c r="A28" s="6" t="s">
        <v>42</v>
      </c>
      <c r="B28" s="7"/>
      <c r="C28" s="40" t="s">
        <v>61</v>
      </c>
      <c r="D28" s="40"/>
      <c r="E28" s="8"/>
      <c r="F28" s="9" t="str">
        <f t="shared" si="2"/>
        <v/>
      </c>
      <c r="G28" s="10"/>
      <c r="H28" s="33" t="str">
        <f t="shared" si="0"/>
        <v>기본</v>
      </c>
      <c r="I28" s="34">
        <f t="shared" si="1"/>
        <v>5000</v>
      </c>
      <c r="J28" s="10" t="e">
        <f t="shared" si="3"/>
        <v>#VALUE!</v>
      </c>
      <c r="K28" s="9"/>
    </row>
    <row r="29" spans="1:11">
      <c r="A29" s="6" t="s">
        <v>43</v>
      </c>
      <c r="B29" s="7"/>
      <c r="C29" s="40" t="s">
        <v>61</v>
      </c>
      <c r="D29" s="40"/>
      <c r="E29" s="8"/>
      <c r="F29" s="9" t="str">
        <f t="shared" si="2"/>
        <v/>
      </c>
      <c r="G29" s="10"/>
      <c r="H29" s="33" t="str">
        <f t="shared" si="0"/>
        <v>기본</v>
      </c>
      <c r="I29" s="34">
        <f t="shared" si="1"/>
        <v>5000</v>
      </c>
      <c r="J29" s="10" t="e">
        <f t="shared" si="3"/>
        <v>#VALUE!</v>
      </c>
      <c r="K29" s="9"/>
    </row>
    <row r="30" spans="1:11">
      <c r="A30" s="6" t="s">
        <v>44</v>
      </c>
      <c r="B30" s="7"/>
      <c r="C30" s="40" t="s">
        <v>61</v>
      </c>
      <c r="D30" s="40"/>
      <c r="E30" s="8"/>
      <c r="F30" s="9" t="str">
        <f t="shared" si="2"/>
        <v/>
      </c>
      <c r="G30" s="10"/>
      <c r="H30" s="33" t="str">
        <f t="shared" si="0"/>
        <v>기본</v>
      </c>
      <c r="I30" s="34">
        <f t="shared" si="1"/>
        <v>5000</v>
      </c>
      <c r="J30" s="10" t="e">
        <f t="shared" si="3"/>
        <v>#VALUE!</v>
      </c>
      <c r="K30" s="9"/>
    </row>
    <row r="31" spans="1:11">
      <c r="A31" s="6" t="s">
        <v>45</v>
      </c>
      <c r="B31" s="7"/>
      <c r="C31" s="40" t="s">
        <v>61</v>
      </c>
      <c r="D31" s="40"/>
      <c r="E31" s="8"/>
      <c r="F31" s="9" t="str">
        <f t="shared" si="2"/>
        <v/>
      </c>
      <c r="G31" s="10"/>
      <c r="H31" s="33" t="str">
        <f t="shared" si="0"/>
        <v>기본</v>
      </c>
      <c r="I31" s="34">
        <f t="shared" si="1"/>
        <v>5000</v>
      </c>
      <c r="J31" s="10" t="e">
        <f t="shared" si="3"/>
        <v>#VALUE!</v>
      </c>
      <c r="K31" s="9"/>
    </row>
    <row r="32" spans="1:11">
      <c r="A32" s="6" t="s">
        <v>46</v>
      </c>
      <c r="B32" s="7"/>
      <c r="C32" s="40" t="s">
        <v>61</v>
      </c>
      <c r="D32" s="40"/>
      <c r="E32" s="8"/>
      <c r="F32" s="9" t="str">
        <f t="shared" si="2"/>
        <v/>
      </c>
      <c r="G32" s="10"/>
      <c r="H32" s="33" t="str">
        <f t="shared" si="0"/>
        <v>기본</v>
      </c>
      <c r="I32" s="34">
        <f t="shared" si="1"/>
        <v>5000</v>
      </c>
      <c r="J32" s="10" t="e">
        <f t="shared" si="3"/>
        <v>#VALUE!</v>
      </c>
      <c r="K32" s="9"/>
    </row>
    <row r="33" spans="1:11">
      <c r="A33" s="6" t="s">
        <v>47</v>
      </c>
      <c r="B33" s="22"/>
      <c r="C33" s="40" t="s">
        <v>61</v>
      </c>
      <c r="D33" s="43"/>
      <c r="E33" s="23"/>
      <c r="F33" s="9" t="str">
        <f t="shared" si="2"/>
        <v/>
      </c>
      <c r="G33" s="10"/>
      <c r="H33" s="33" t="str">
        <f t="shared" si="0"/>
        <v>기본</v>
      </c>
      <c r="I33" s="34">
        <f t="shared" si="1"/>
        <v>5000</v>
      </c>
      <c r="J33" s="10" t="e">
        <f t="shared" si="3"/>
        <v>#VALUE!</v>
      </c>
      <c r="K33" s="9"/>
    </row>
    <row r="34" spans="1:11">
      <c r="A34" s="6" t="s">
        <v>48</v>
      </c>
      <c r="B34" s="22"/>
      <c r="C34" s="40" t="s">
        <v>61</v>
      </c>
      <c r="D34" s="43"/>
      <c r="E34" s="23"/>
      <c r="F34" s="9" t="str">
        <f t="shared" si="2"/>
        <v/>
      </c>
      <c r="G34" s="10"/>
      <c r="H34" s="33" t="str">
        <f t="shared" si="0"/>
        <v>기본</v>
      </c>
      <c r="I34" s="34">
        <f t="shared" si="1"/>
        <v>5000</v>
      </c>
      <c r="J34" s="10" t="e">
        <f t="shared" si="3"/>
        <v>#VALUE!</v>
      </c>
      <c r="K34" s="9"/>
    </row>
    <row r="35" spans="1:11">
      <c r="A35" s="6" t="s">
        <v>49</v>
      </c>
      <c r="B35" s="22"/>
      <c r="C35" s="40" t="s">
        <v>61</v>
      </c>
      <c r="D35" s="43"/>
      <c r="E35" s="23"/>
      <c r="F35" s="9" t="str">
        <f t="shared" si="2"/>
        <v/>
      </c>
      <c r="G35" s="10"/>
      <c r="H35" s="33" t="str">
        <f t="shared" si="0"/>
        <v>기본</v>
      </c>
      <c r="I35" s="34">
        <f t="shared" si="1"/>
        <v>5000</v>
      </c>
      <c r="J35" s="10" t="e">
        <f t="shared" si="3"/>
        <v>#VALUE!</v>
      </c>
      <c r="K35" s="9"/>
    </row>
    <row r="36" spans="1:11">
      <c r="A36" s="6" t="s">
        <v>50</v>
      </c>
      <c r="B36" s="22"/>
      <c r="C36" s="40" t="s">
        <v>61</v>
      </c>
      <c r="D36" s="43"/>
      <c r="E36" s="23"/>
      <c r="F36" s="9" t="str">
        <f t="shared" si="2"/>
        <v/>
      </c>
      <c r="G36" s="10"/>
      <c r="H36" s="33" t="str">
        <f t="shared" ref="H36" si="4">_xlfn.IFS(G36&gt;=100000, "럭셔리", 50000&lt;G36&lt;100000, "프리미엄", G36&lt;50000, "기본")</f>
        <v>기본</v>
      </c>
      <c r="I36" s="34">
        <f t="shared" si="1"/>
        <v>5000</v>
      </c>
      <c r="J36" s="10" t="e">
        <f t="shared" si="3"/>
        <v>#VALUE!</v>
      </c>
      <c r="K36" s="9"/>
    </row>
    <row r="37" spans="1:11" ht="17.25">
      <c r="A37" s="49" t="s">
        <v>8</v>
      </c>
      <c r="B37" s="49"/>
      <c r="C37" s="49"/>
      <c r="D37" s="9">
        <f>SUM(F7:F36)</f>
        <v>3</v>
      </c>
      <c r="E37" s="36"/>
      <c r="F37" s="32"/>
      <c r="G37" s="24"/>
      <c r="H37" s="25" t="e">
        <f>SUM(J7:J36)</f>
        <v>#VALUE!</v>
      </c>
      <c r="I37" s="21"/>
      <c r="J37" s="41"/>
    </row>
    <row r="38" spans="1:11">
      <c r="F38" s="37"/>
    </row>
  </sheetData>
  <mergeCells count="6">
    <mergeCell ref="A1:J1"/>
    <mergeCell ref="E2:F2"/>
    <mergeCell ref="E3:F3"/>
    <mergeCell ref="A37:C37"/>
    <mergeCell ref="C2:D2"/>
    <mergeCell ref="C3:D3"/>
  </mergeCells>
  <phoneticPr fontId="2" type="noConversion"/>
  <dataValidations count="2">
    <dataValidation type="list" allowBlank="1" showInputMessage="1" showErrorMessage="1" sqref="F37">
      <formula1>"기본, 프리미엄, 럭셔리"</formula1>
    </dataValidation>
    <dataValidation type="list" allowBlank="1" showInputMessage="1" showErrorMessage="1" sqref="C6:C36">
      <formula1>"원데이투어, 하프데이투어, 차량, 입장권, 기타"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0" r:id="rId4" name="Button 18">
              <controlPr defaultSize="0" print="0" autoFill="0" autoPict="0" macro="[0]!차량">
                <anchor moveWithCells="1">
                  <from>
                    <xdr:col>12</xdr:col>
                    <xdr:colOff>276225</xdr:colOff>
                    <xdr:row>5</xdr:row>
                    <xdr:rowOff>133350</xdr:rowOff>
                  </from>
                  <to>
                    <xdr:col>13</xdr:col>
                    <xdr:colOff>123825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2019-01-29T00:15:12Z</cp:lastPrinted>
  <dcterms:created xsi:type="dcterms:W3CDTF">2018-12-26T06:28:39Z</dcterms:created>
  <dcterms:modified xsi:type="dcterms:W3CDTF">2021-03-22T06:53:38Z</dcterms:modified>
</cp:coreProperties>
</file>